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<sst xmlns="http://schemas.openxmlformats.org/spreadsheetml/2006/main" count="143" uniqueCount="93">
  <si>
    <t>Local estimating tool for labor and equipment time calculations</t>
  </si>
  <si>
    <t>https://katco.katadvisor.com</t>
  </si>
  <si>
    <t>Local Cost Estimate</t>
  </si>
  <si>
    <t>Project: 77 m² – one-story house with terrace</t>
  </si>
  <si>
    <t>Date: 14.04.2026</t>
  </si>
  <si>
    <t>I. Preliminary and Temporary Works</t>
  </si>
  <si>
    <t>No.</t>
  </si>
  <si>
    <t>Code</t>
  </si>
  <si>
    <t>Work item</t>
  </si>
  <si>
    <t>Unit</t>
  </si>
  <si>
    <t>Quantity</t>
  </si>
  <si>
    <t>Unit rate</t>
  </si>
  <si>
    <t>Cost</t>
  </si>
  <si>
    <t>I-PP-002</t>
  </si>
  <si>
    <t>Minor leveling of working area</t>
  </si>
  <si>
    <t>m2</t>
  </si>
  <si>
    <t>I-OP-003</t>
  </si>
  <si>
    <t>On-site material handling and stacking</t>
  </si>
  <si>
    <t>t</t>
  </si>
  <si>
    <t>I-VM-002</t>
  </si>
  <si>
    <t>Installation of temporary cable lines</t>
  </si>
  <si>
    <t>lm</t>
  </si>
  <si>
    <t>I-MD-001</t>
  </si>
  <si>
    <t>Mobilization of equipment, tools and crew</t>
  </si>
  <si>
    <t>set</t>
  </si>
  <si>
    <t>I-MD-002</t>
  </si>
  <si>
    <t>Demobilization and site clearance</t>
  </si>
  <si>
    <t>I-PD-002</t>
  </si>
  <si>
    <t>Collection and bagging of construction waste</t>
  </si>
  <si>
    <t>m3</t>
  </si>
  <si>
    <t>I-ZS-002</t>
  </si>
  <si>
    <t>Temporary weather protection of materials</t>
  </si>
  <si>
    <t>I-ZS-003</t>
  </si>
  <si>
    <t>Temporary protection of finished floors and surfaces</t>
  </si>
  <si>
    <t>Subtotal I. Preliminary and Temporary Works</t>
  </si>
  <si>
    <t>IV. Superstructure</t>
  </si>
  <si>
    <t>IV-D-001</t>
  </si>
  <si>
    <t>Installation of external timber loadbearing walls</t>
  </si>
  <si>
    <t>IV-D-005</t>
  </si>
  <si>
    <t>Installation of structural sheathing to external walls</t>
  </si>
  <si>
    <t>IV-D-007</t>
  </si>
  <si>
    <t>Connections and installation reinforcements</t>
  </si>
  <si>
    <t>IV-D-002</t>
  </si>
  <si>
    <t>Installation of internal timber loadbearing walls</t>
  </si>
  <si>
    <t>Subtotal IV. Superstructure</t>
  </si>
  <si>
    <t>V. Building Envelope</t>
  </si>
  <si>
    <t>V-KS-001</t>
  </si>
  <si>
    <t>Installation of insulation between studs</t>
  </si>
  <si>
    <t>V-KS-004</t>
  </si>
  <si>
    <t>Installation of vapor barrier</t>
  </si>
  <si>
    <t>V-KS-005</t>
  </si>
  <si>
    <t>Installation of internal service battens</t>
  </si>
  <si>
    <t>Subtotal V. Building Envelope</t>
  </si>
  <si>
    <t>VI. Roof Systems</t>
  </si>
  <si>
    <t>VI-RS-001</t>
  </si>
  <si>
    <t>Installation of wall plate or top tie beam</t>
  </si>
  <si>
    <t>VI-RS-004</t>
  </si>
  <si>
    <t>Installation of prefabricated timber roof trusses</t>
  </si>
  <si>
    <t>pcs</t>
  </si>
  <si>
    <t>VI-RS-005</t>
  </si>
  <si>
    <t>Installation of bracing and ties between trusses</t>
  </si>
  <si>
    <t>VI-SP-002</t>
  </si>
  <si>
    <t>Installation of counter battens</t>
  </si>
  <si>
    <t>VI-SP-001</t>
  </si>
  <si>
    <t>Installation of roof battens</t>
  </si>
  <si>
    <t>VI-SP-005</t>
  </si>
  <si>
    <t>Installation of roofing underlay membrane</t>
  </si>
  <si>
    <t>VI-SP-010</t>
  </si>
  <si>
    <t>Installation of metal roof covering</t>
  </si>
  <si>
    <t>VI-SP-016</t>
  </si>
  <si>
    <t>Formation of eaves and fascia boards</t>
  </si>
  <si>
    <t>VI-RW-001</t>
  </si>
  <si>
    <t>Installation of gutters</t>
  </si>
  <si>
    <t>VI-RW-002</t>
  </si>
  <si>
    <t>Installation of downpipes</t>
  </si>
  <si>
    <t>VI-SP-017</t>
  </si>
  <si>
    <t>Installation of roof metal flashings</t>
  </si>
  <si>
    <t>Subtotal VI. Roof Systems</t>
  </si>
  <si>
    <t>VII. Finishing Works</t>
  </si>
  <si>
    <t>VII-FI-001</t>
  </si>
  <si>
    <t>Bonding of EPS facade insulation</t>
  </si>
  <si>
    <t>VII-FD-003</t>
  </si>
  <si>
    <t>Installation of drip profiles</t>
  </si>
  <si>
    <t>Subtotal VII. Finishing Works</t>
  </si>
  <si>
    <t>Total labor hours</t>
  </si>
  <si>
    <t>Total equipment hours</t>
  </si>
  <si>
    <t>Total work cost without VAT</t>
  </si>
  <si>
    <t>Total materials cost without VAT</t>
  </si>
  <si>
    <t>Subtotal</t>
  </si>
  <si>
    <t>Organization, management and warranty</t>
  </si>
  <si>
    <t>Value before tax</t>
  </si>
  <si>
    <t>VAT</t>
  </si>
  <si>
    <t>Contract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</si>
</sst>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1"/>
      <name val="Calibri"/>
    </font>
    <font>
      <b/>
      <color rgb="FF0000EE"/>
      <sz val="11"/>
      <name val="Calibri"/>
    </font>
    <font>
      <b/>
      <sz val="16"/>
      <name val="Calibri"/>
    </font>
    <font>
      <b/>
    </font>
    <font>
      <sz val="11"/>
      <name val="Calibri"/>
    </font>
    <font/>
  </fonts>
  <fills count="6">
    <fill>
      <patternFill patternType="none"/>
    </fill>
    <fill>
      <patternFill patternType="gray125"/>
    </fill>
    <fill>
      <patternFill patternType="solid">
        <fgColor rgb="FFEEF3FA"/>
      </patternFill>
    </fill>
    <fill>
      <patternFill patternType="solid">
        <fgColor rgb="FFEAF0F7"/>
      </patternFill>
    </fill>
    <fill>
      <patternFill patternType="solid">
        <fgColor rgb="FFFFF2CC"/>
      </patternFill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rgb="FFB8C5D3"/>
      </left>
      <right style="thin">
        <color rgb="FFB8C5D3"/>
      </right>
      <top style="thin">
        <color rgb="FFB8C5D3"/>
      </top>
      <bottom style="thin">
        <color rgb="FFB8C5D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1" fillId="4" borderId="1" xfId="0" applyFont="1" applyFill="1" applyBorder="1" applyAlignment="1">
      <alignment vertical="top" wrapText="1"/>
    </xf>
    <xf numFmtId="4" fontId="1" fillId="4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" fontId="5" fillId="2" borderId="1" xfId="0" applyNumberFormat="1" applyFont="1" applyFill="1" applyBorder="1" applyAlignment="1">
      <alignment horizontal="right" vertical="top" wrapText="1"/>
    </xf>
    <xf numFmtId="10" fontId="5" fillId="2" borderId="1" xfId="0" applyNumberFormat="1" applyFont="1" applyFill="1" applyBorder="1" applyAlignment="1">
      <alignment horizontal="right" vertical="top" wrapText="1"/>
    </xf>
    <xf numFmtId="0" fontId="1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4" fontId="1" fillId="5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atco.katadvis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48" customWidth="1"/>
    <col min="4" max="4" width="10" customWidth="1"/>
    <col min="5" max="6" width="14" customWidth="1"/>
    <col min="7" max="7" width="16" customWidth="1"/>
    <col min="8" max="8" width="3" customWidth="1"/>
    <col min="9" max="9" width="34" customWidth="1"/>
    <col min="10" max="10" width="14" customWidth="1"/>
    <col min="11" max="11" width="18" customWidth="1"/>
  </cols>
  <sheetData>
    <row r="1" spans="1:7" x14ac:dyDescent="0.25">
      <c r="A1" s="1" t="s">
        <v>0</v>
      </c>
      <c r="B1" s="1"/>
      <c r="C1" s="1"/>
      <c r="D1" s="1"/>
      <c r="E1" s="1"/>
      <c r="F1" s="2" t="s">
        <v>1</v>
      </c>
      <c r="G1" s="2"/>
    </row>
    <row r="2" spans="1:7" x14ac:dyDescent="0.25">
      <c r="A2" s="3" t="s">
        <v>2</v>
      </c>
      <c r="B2" s="3"/>
      <c r="C2" s="3"/>
      <c r="D2" s="3"/>
      <c r="E2" s="3"/>
      <c r="F2" s="3"/>
      <c r="G2" s="3"/>
    </row>
    <row r="4" spans="1:7" s="4" customFormat="1" x14ac:dyDescent="0.25">
      <c r="A4" s="1" t="s">
        <v>3</v>
      </c>
      <c r="B4" s="1"/>
      <c r="C4" s="1"/>
      <c r="E4" s="1" t="s">
        <v>4</v>
      </c>
      <c r="F4" s="1"/>
      <c r="G4" s="1"/>
    </row>
    <row r="6" spans="1:7" x14ac:dyDescent="0.25">
      <c r="A6" s="5" t="s">
        <v>5</v>
      </c>
      <c r="B6" s="5"/>
      <c r="C6" s="5"/>
      <c r="D6" s="5"/>
      <c r="E6" s="5"/>
      <c r="F6" s="5"/>
      <c r="G6" s="5"/>
    </row>
    <row r="7" spans="1:7" x14ac:dyDescent="0.2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 x14ac:dyDescent="0.25">
      <c r="A8" s="7">
        <v>1</v>
      </c>
      <c r="B8" s="7" t="s">
        <v>13</v>
      </c>
      <c r="C8" s="8" t="s">
        <v>14</v>
      </c>
      <c r="D8" s="8" t="s">
        <v>15</v>
      </c>
      <c r="E8" s="9">
        <v>80</v>
      </c>
      <c r="F8" s="9">
        <v>3</v>
      </c>
      <c r="G8" s="9">
        <f>E8*F8</f>
        <v>240</v>
      </c>
    </row>
    <row r="9" spans="1:7" x14ac:dyDescent="0.25">
      <c r="A9" s="7">
        <v>2</v>
      </c>
      <c r="B9" s="7" t="s">
        <v>16</v>
      </c>
      <c r="C9" s="8" t="s">
        <v>17</v>
      </c>
      <c r="D9" s="8" t="s">
        <v>18</v>
      </c>
      <c r="E9" s="9">
        <v>3</v>
      </c>
      <c r="F9" s="9">
        <v>16.150000000000002</v>
      </c>
      <c r="G9" s="9">
        <f>E9*F9</f>
        <v>48.45</v>
      </c>
    </row>
    <row r="10" spans="1:7" x14ac:dyDescent="0.25">
      <c r="A10" s="7">
        <v>3</v>
      </c>
      <c r="B10" s="7" t="s">
        <v>19</v>
      </c>
      <c r="C10" s="8" t="s">
        <v>20</v>
      </c>
      <c r="D10" s="8" t="s">
        <v>21</v>
      </c>
      <c r="E10" s="9">
        <v>50</v>
      </c>
      <c r="F10" s="9">
        <v>1.6</v>
      </c>
      <c r="G10" s="9">
        <f>E10*F10</f>
        <v>80</v>
      </c>
    </row>
    <row r="11" spans="1:7" x14ac:dyDescent="0.25">
      <c r="A11" s="7">
        <v>4</v>
      </c>
      <c r="B11" s="7" t="s">
        <v>22</v>
      </c>
      <c r="C11" s="8" t="s">
        <v>23</v>
      </c>
      <c r="D11" s="8" t="s">
        <v>24</v>
      </c>
      <c r="E11" s="9">
        <v>1</v>
      </c>
      <c r="F11" s="9">
        <v>227</v>
      </c>
      <c r="G11" s="9">
        <f>E11*F11</f>
        <v>227</v>
      </c>
    </row>
    <row r="12" spans="1:7" x14ac:dyDescent="0.25">
      <c r="A12" s="7">
        <v>5</v>
      </c>
      <c r="B12" s="7" t="s">
        <v>25</v>
      </c>
      <c r="C12" s="8" t="s">
        <v>26</v>
      </c>
      <c r="D12" s="8" t="s">
        <v>24</v>
      </c>
      <c r="E12" s="9">
        <v>1</v>
      </c>
      <c r="F12" s="9">
        <v>177.5</v>
      </c>
      <c r="G12" s="9">
        <f>E12*F12</f>
        <v>177.5</v>
      </c>
    </row>
    <row r="13" spans="1:7" x14ac:dyDescent="0.25">
      <c r="A13" s="7">
        <v>6</v>
      </c>
      <c r="B13" s="7" t="s">
        <v>27</v>
      </c>
      <c r="C13" s="8" t="s">
        <v>28</v>
      </c>
      <c r="D13" s="8" t="s">
        <v>29</v>
      </c>
      <c r="E13" s="9">
        <v>5</v>
      </c>
      <c r="F13" s="9">
        <v>12.8</v>
      </c>
      <c r="G13" s="9">
        <f>E13*F13</f>
        <v>64</v>
      </c>
    </row>
    <row r="14" spans="1:7" x14ac:dyDescent="0.25">
      <c r="A14" s="7">
        <v>7</v>
      </c>
      <c r="B14" s="7" t="s">
        <v>30</v>
      </c>
      <c r="C14" s="8" t="s">
        <v>31</v>
      </c>
      <c r="D14" s="8" t="s">
        <v>15</v>
      </c>
      <c r="E14" s="9">
        <v>50</v>
      </c>
      <c r="F14" s="9">
        <v>1.6</v>
      </c>
      <c r="G14" s="9">
        <f>E14*F14</f>
        <v>80</v>
      </c>
    </row>
    <row r="15" spans="1:7" x14ac:dyDescent="0.25">
      <c r="A15" s="7">
        <v>8</v>
      </c>
      <c r="B15" s="7" t="s">
        <v>32</v>
      </c>
      <c r="C15" s="8" t="s">
        <v>33</v>
      </c>
      <c r="D15" s="8" t="s">
        <v>15</v>
      </c>
      <c r="E15" s="9">
        <v>80</v>
      </c>
      <c r="F15" s="9">
        <v>1.92</v>
      </c>
      <c r="G15" s="9">
        <f>E15*F15</f>
        <v>153.6</v>
      </c>
    </row>
    <row r="16" spans="1:7" x14ac:dyDescent="0.25">
      <c r="A16" s="10" t="s">
        <v>34</v>
      </c>
      <c r="B16" s="10"/>
      <c r="C16" s="10"/>
      <c r="D16" s="10"/>
      <c r="E16" s="10"/>
      <c r="F16" s="10"/>
      <c r="G16" s="11">
        <f>SUM(G8,G9,G10,G11,G12,G13,G14,G15)</f>
      </c>
    </row>
    <row r="18" spans="1:7" x14ac:dyDescent="0.25">
      <c r="A18" s="5" t="s">
        <v>35</v>
      </c>
      <c r="B18" s="5"/>
      <c r="C18" s="5"/>
      <c r="D18" s="5"/>
      <c r="E18" s="5"/>
      <c r="F18" s="5"/>
      <c r="G18" s="5"/>
    </row>
    <row r="19" spans="1:7" x14ac:dyDescent="0.25">
      <c r="A19" s="6" t="s">
        <v>6</v>
      </c>
      <c r="B19" s="6" t="s">
        <v>7</v>
      </c>
      <c r="C19" s="6" t="s">
        <v>8</v>
      </c>
      <c r="D19" s="6" t="s">
        <v>9</v>
      </c>
      <c r="E19" s="6" t="s">
        <v>10</v>
      </c>
      <c r="F19" s="6" t="s">
        <v>11</v>
      </c>
      <c r="G19" s="6" t="s">
        <v>12</v>
      </c>
    </row>
    <row r="20" spans="1:7" x14ac:dyDescent="0.25">
      <c r="A20" s="7">
        <v>1</v>
      </c>
      <c r="B20" s="7" t="s">
        <v>36</v>
      </c>
      <c r="C20" s="8" t="s">
        <v>37</v>
      </c>
      <c r="D20" s="8" t="s">
        <v>15</v>
      </c>
      <c r="E20" s="9">
        <v>91</v>
      </c>
      <c r="F20" s="9">
        <v>24.95</v>
      </c>
      <c r="G20" s="9">
        <f>E20*F20</f>
        <v>2270.45</v>
      </c>
    </row>
    <row r="21" spans="1:7" x14ac:dyDescent="0.25">
      <c r="A21" s="7">
        <v>2</v>
      </c>
      <c r="B21" s="7" t="s">
        <v>38</v>
      </c>
      <c r="C21" s="8" t="s">
        <v>39</v>
      </c>
      <c r="D21" s="8" t="s">
        <v>15</v>
      </c>
      <c r="E21" s="9">
        <v>91</v>
      </c>
      <c r="F21" s="9">
        <v>6.08</v>
      </c>
      <c r="G21" s="9">
        <f>E21*F21</f>
        <v>553.28</v>
      </c>
    </row>
    <row r="22" spans="1:7" x14ac:dyDescent="0.25">
      <c r="A22" s="7">
        <v>3</v>
      </c>
      <c r="B22" s="7" t="s">
        <v>40</v>
      </c>
      <c r="C22" s="8" t="s">
        <v>41</v>
      </c>
      <c r="D22" s="8" t="s">
        <v>24</v>
      </c>
      <c r="E22" s="9">
        <v>6</v>
      </c>
      <c r="F22" s="9">
        <v>163.5</v>
      </c>
      <c r="G22" s="9">
        <f>E22*F22</f>
        <v>981</v>
      </c>
    </row>
    <row r="23" spans="1:7" x14ac:dyDescent="0.25">
      <c r="A23" s="7">
        <v>4</v>
      </c>
      <c r="B23" s="7" t="s">
        <v>42</v>
      </c>
      <c r="C23" s="8" t="s">
        <v>43</v>
      </c>
      <c r="D23" s="8" t="s">
        <v>15</v>
      </c>
      <c r="E23" s="9">
        <v>49</v>
      </c>
      <c r="F23" s="9">
        <v>19.45</v>
      </c>
      <c r="G23" s="9">
        <f>E23*F23</f>
        <v>953.05</v>
      </c>
    </row>
    <row r="24" spans="1:7" x14ac:dyDescent="0.25">
      <c r="A24" s="10" t="s">
        <v>44</v>
      </c>
      <c r="B24" s="10"/>
      <c r="C24" s="10"/>
      <c r="D24" s="10"/>
      <c r="E24" s="10"/>
      <c r="F24" s="10"/>
      <c r="G24" s="11">
        <f>SUM(G20,G21,G22,G23)</f>
      </c>
    </row>
    <row r="26" spans="1:7" x14ac:dyDescent="0.25">
      <c r="A26" s="5" t="s">
        <v>45</v>
      </c>
      <c r="B26" s="5"/>
      <c r="C26" s="5"/>
      <c r="D26" s="5"/>
      <c r="E26" s="5"/>
      <c r="F26" s="5"/>
      <c r="G26" s="5"/>
    </row>
    <row r="27" spans="1:7" x14ac:dyDescent="0.25">
      <c r="A27" s="6" t="s">
        <v>6</v>
      </c>
      <c r="B27" s="6" t="s">
        <v>7</v>
      </c>
      <c r="C27" s="6" t="s">
        <v>8</v>
      </c>
      <c r="D27" s="6" t="s">
        <v>9</v>
      </c>
      <c r="E27" s="6" t="s">
        <v>10</v>
      </c>
      <c r="F27" s="6" t="s">
        <v>11</v>
      </c>
      <c r="G27" s="6" t="s">
        <v>12</v>
      </c>
    </row>
    <row r="28" spans="1:7" x14ac:dyDescent="0.25">
      <c r="A28" s="7">
        <v>1</v>
      </c>
      <c r="B28" s="7" t="s">
        <v>46</v>
      </c>
      <c r="C28" s="8" t="s">
        <v>47</v>
      </c>
      <c r="D28" s="8" t="s">
        <v>15</v>
      </c>
      <c r="E28" s="9">
        <v>152</v>
      </c>
      <c r="F28" s="9">
        <v>7.2</v>
      </c>
      <c r="G28" s="9">
        <f>E28*F28</f>
        <v>1094.4</v>
      </c>
    </row>
    <row r="29" spans="1:7" x14ac:dyDescent="0.25">
      <c r="A29" s="7">
        <v>2</v>
      </c>
      <c r="B29" s="7" t="s">
        <v>48</v>
      </c>
      <c r="C29" s="8" t="s">
        <v>49</v>
      </c>
      <c r="D29" s="8" t="s">
        <v>15</v>
      </c>
      <c r="E29" s="9">
        <v>152</v>
      </c>
      <c r="F29" s="9">
        <v>2.24</v>
      </c>
      <c r="G29" s="9">
        <f>E29*F29</f>
        <v>340.48</v>
      </c>
    </row>
    <row r="30" spans="1:7" x14ac:dyDescent="0.25">
      <c r="A30" s="7">
        <v>3</v>
      </c>
      <c r="B30" s="7" t="s">
        <v>50</v>
      </c>
      <c r="C30" s="8" t="s">
        <v>51</v>
      </c>
      <c r="D30" s="8" t="s">
        <v>15</v>
      </c>
      <c r="E30" s="9">
        <v>152</v>
      </c>
      <c r="F30" s="9">
        <v>5.470000000000001</v>
      </c>
      <c r="G30" s="9">
        <f>E30*F30</f>
        <v>831.44</v>
      </c>
    </row>
    <row r="31" spans="1:7" x14ac:dyDescent="0.25">
      <c r="A31" s="10" t="s">
        <v>52</v>
      </c>
      <c r="B31" s="10"/>
      <c r="C31" s="10"/>
      <c r="D31" s="10"/>
      <c r="E31" s="10"/>
      <c r="F31" s="10"/>
      <c r="G31" s="11">
        <f>SUM(G28,G29,G30)</f>
      </c>
    </row>
    <row r="33" spans="1:7" x14ac:dyDescent="0.25">
      <c r="A33" s="5" t="s">
        <v>53</v>
      </c>
      <c r="B33" s="5"/>
      <c r="C33" s="5"/>
      <c r="D33" s="5"/>
      <c r="E33" s="5"/>
      <c r="F33" s="5"/>
      <c r="G33" s="5"/>
    </row>
    <row r="34" spans="1:7" x14ac:dyDescent="0.25">
      <c r="A34" s="6" t="s">
        <v>6</v>
      </c>
      <c r="B34" s="6" t="s">
        <v>7</v>
      </c>
      <c r="C34" s="6" t="s">
        <v>8</v>
      </c>
      <c r="D34" s="6" t="s">
        <v>9</v>
      </c>
      <c r="E34" s="6" t="s">
        <v>10</v>
      </c>
      <c r="F34" s="6" t="s">
        <v>11</v>
      </c>
      <c r="G34" s="6" t="s">
        <v>12</v>
      </c>
    </row>
    <row r="35" spans="1:7" x14ac:dyDescent="0.25">
      <c r="A35" s="7">
        <v>1</v>
      </c>
      <c r="B35" s="7" t="s">
        <v>54</v>
      </c>
      <c r="C35" s="8" t="s">
        <v>55</v>
      </c>
      <c r="D35" s="8" t="s">
        <v>21</v>
      </c>
      <c r="E35" s="9">
        <v>35</v>
      </c>
      <c r="F35" s="9">
        <v>5.95</v>
      </c>
      <c r="G35" s="9">
        <f>E35*F35</f>
        <v>208.25</v>
      </c>
    </row>
    <row r="36" spans="1:7" x14ac:dyDescent="0.25">
      <c r="A36" s="7">
        <v>2</v>
      </c>
      <c r="B36" s="7" t="s">
        <v>56</v>
      </c>
      <c r="C36" s="8" t="s">
        <v>57</v>
      </c>
      <c r="D36" s="8" t="s">
        <v>58</v>
      </c>
      <c r="E36" s="9">
        <v>9</v>
      </c>
      <c r="F36" s="9">
        <v>24.200000000000003</v>
      </c>
      <c r="G36" s="9">
        <f>E36*F36</f>
        <v>217.8</v>
      </c>
    </row>
    <row r="37" spans="1:7" x14ac:dyDescent="0.25">
      <c r="A37" s="7">
        <v>3</v>
      </c>
      <c r="B37" s="7" t="s">
        <v>59</v>
      </c>
      <c r="C37" s="8" t="s">
        <v>60</v>
      </c>
      <c r="D37" s="8" t="s">
        <v>15</v>
      </c>
      <c r="E37" s="9">
        <v>99</v>
      </c>
      <c r="F37" s="9">
        <v>3.52</v>
      </c>
      <c r="G37" s="9">
        <f>E37*F37</f>
        <v>348.48</v>
      </c>
    </row>
    <row r="38" spans="1:7" x14ac:dyDescent="0.25">
      <c r="A38" s="7">
        <v>4</v>
      </c>
      <c r="B38" s="7" t="s">
        <v>61</v>
      </c>
      <c r="C38" s="8" t="s">
        <v>62</v>
      </c>
      <c r="D38" s="8" t="s">
        <v>15</v>
      </c>
      <c r="E38" s="9">
        <v>99</v>
      </c>
      <c r="F38" s="9">
        <v>2.9099999999999997</v>
      </c>
      <c r="G38" s="9">
        <f>E38*F38</f>
        <v>288.09</v>
      </c>
    </row>
    <row r="39" spans="1:7" x14ac:dyDescent="0.25">
      <c r="A39" s="7">
        <v>5</v>
      </c>
      <c r="B39" s="7" t="s">
        <v>63</v>
      </c>
      <c r="C39" s="8" t="s">
        <v>64</v>
      </c>
      <c r="D39" s="8" t="s">
        <v>15</v>
      </c>
      <c r="E39" s="9">
        <v>99</v>
      </c>
      <c r="F39" s="9">
        <v>4.83</v>
      </c>
      <c r="G39" s="9">
        <f>E39*F39</f>
        <v>478.17</v>
      </c>
    </row>
    <row r="40" spans="1:7" x14ac:dyDescent="0.25">
      <c r="A40" s="7">
        <v>6</v>
      </c>
      <c r="B40" s="7" t="s">
        <v>65</v>
      </c>
      <c r="C40" s="8" t="s">
        <v>66</v>
      </c>
      <c r="D40" s="8" t="s">
        <v>15</v>
      </c>
      <c r="E40" s="9">
        <v>99</v>
      </c>
      <c r="F40" s="9">
        <v>1.9200000000000002</v>
      </c>
      <c r="G40" s="9">
        <f>E40*F40</f>
        <v>190.08</v>
      </c>
    </row>
    <row r="41" spans="1:7" x14ac:dyDescent="0.25">
      <c r="A41" s="7">
        <v>7</v>
      </c>
      <c r="B41" s="7" t="s">
        <v>67</v>
      </c>
      <c r="C41" s="8" t="s">
        <v>68</v>
      </c>
      <c r="D41" s="8" t="s">
        <v>15</v>
      </c>
      <c r="E41" s="9">
        <v>99</v>
      </c>
      <c r="F41" s="9">
        <v>9.5</v>
      </c>
      <c r="G41" s="9">
        <f>E41*F41</f>
        <v>940.5</v>
      </c>
    </row>
    <row r="42" spans="1:7" x14ac:dyDescent="0.25">
      <c r="A42" s="7">
        <v>8</v>
      </c>
      <c r="B42" s="7" t="s">
        <v>69</v>
      </c>
      <c r="C42" s="8" t="s">
        <v>70</v>
      </c>
      <c r="D42" s="8" t="s">
        <v>21</v>
      </c>
      <c r="E42" s="9">
        <v>35</v>
      </c>
      <c r="F42" s="9">
        <v>7.069999999999999</v>
      </c>
      <c r="G42" s="9">
        <f>E42*F42</f>
        <v>247.45</v>
      </c>
    </row>
    <row r="43" spans="1:7" x14ac:dyDescent="0.25">
      <c r="A43" s="7">
        <v>9</v>
      </c>
      <c r="B43" s="7" t="s">
        <v>71</v>
      </c>
      <c r="C43" s="8" t="s">
        <v>72</v>
      </c>
      <c r="D43" s="8" t="s">
        <v>21</v>
      </c>
      <c r="E43" s="9">
        <v>22</v>
      </c>
      <c r="F43" s="9">
        <v>5.44</v>
      </c>
      <c r="G43" s="9">
        <f>E43*F43</f>
        <v>119.68</v>
      </c>
    </row>
    <row r="44" spans="1:7" x14ac:dyDescent="0.25">
      <c r="A44" s="7">
        <v>10</v>
      </c>
      <c r="B44" s="7" t="s">
        <v>73</v>
      </c>
      <c r="C44" s="8" t="s">
        <v>74</v>
      </c>
      <c r="D44" s="8" t="s">
        <v>21</v>
      </c>
      <c r="E44" s="9">
        <v>10</v>
      </c>
      <c r="F44" s="9">
        <v>4.4799999999999995</v>
      </c>
      <c r="G44" s="9">
        <f>E44*F44</f>
        <v>44.8</v>
      </c>
    </row>
    <row r="45" spans="1:7" x14ac:dyDescent="0.25">
      <c r="A45" s="7">
        <v>11</v>
      </c>
      <c r="B45" s="7" t="s">
        <v>75</v>
      </c>
      <c r="C45" s="8" t="s">
        <v>76</v>
      </c>
      <c r="D45" s="8" t="s">
        <v>21</v>
      </c>
      <c r="E45" s="9">
        <v>12</v>
      </c>
      <c r="F45" s="9">
        <v>5.12</v>
      </c>
      <c r="G45" s="9">
        <f>E45*F45</f>
        <v>61.44</v>
      </c>
    </row>
    <row r="46" spans="1:7" x14ac:dyDescent="0.25">
      <c r="A46" s="10" t="s">
        <v>77</v>
      </c>
      <c r="B46" s="10"/>
      <c r="C46" s="10"/>
      <c r="D46" s="10"/>
      <c r="E46" s="10"/>
      <c r="F46" s="10"/>
      <c r="G46" s="11">
        <f>SUM(G35,G36,G37,G38,G39,G40,G41,G42,G43,G44,G45)</f>
      </c>
    </row>
    <row r="48" spans="1:7" x14ac:dyDescent="0.25">
      <c r="A48" s="5" t="s">
        <v>78</v>
      </c>
      <c r="B48" s="5"/>
      <c r="C48" s="5"/>
      <c r="D48" s="5"/>
      <c r="E48" s="5"/>
      <c r="F48" s="5"/>
      <c r="G48" s="5"/>
    </row>
    <row r="49" spans="1:7" x14ac:dyDescent="0.25">
      <c r="A49" s="6" t="s">
        <v>6</v>
      </c>
      <c r="B49" s="6" t="s">
        <v>7</v>
      </c>
      <c r="C49" s="6" t="s">
        <v>8</v>
      </c>
      <c r="D49" s="6" t="s">
        <v>9</v>
      </c>
      <c r="E49" s="6" t="s">
        <v>10</v>
      </c>
      <c r="F49" s="6" t="s">
        <v>11</v>
      </c>
      <c r="G49" s="6" t="s">
        <v>12</v>
      </c>
    </row>
    <row r="50" spans="1:7" x14ac:dyDescent="0.25">
      <c r="A50" s="7">
        <v>1</v>
      </c>
      <c r="B50" s="7" t="s">
        <v>79</v>
      </c>
      <c r="C50" s="8" t="s">
        <v>80</v>
      </c>
      <c r="D50" s="8" t="s">
        <v>15</v>
      </c>
      <c r="E50" s="9">
        <v>91</v>
      </c>
      <c r="F50" s="9">
        <v>8.03</v>
      </c>
      <c r="G50" s="9">
        <f>E50*F50</f>
        <v>730.73</v>
      </c>
    </row>
    <row r="51" spans="1:7" x14ac:dyDescent="0.25">
      <c r="A51" s="7">
        <v>2</v>
      </c>
      <c r="B51" s="7" t="s">
        <v>81</v>
      </c>
      <c r="C51" s="8" t="s">
        <v>82</v>
      </c>
      <c r="D51" s="8" t="s">
        <v>21</v>
      </c>
      <c r="E51" s="9">
        <v>40</v>
      </c>
      <c r="F51" s="9">
        <v>3.2</v>
      </c>
      <c r="G51" s="9">
        <f>E51*F51</f>
        <v>128</v>
      </c>
    </row>
    <row r="52" spans="1:7" x14ac:dyDescent="0.25">
      <c r="A52" s="10" t="s">
        <v>83</v>
      </c>
      <c r="B52" s="10"/>
      <c r="C52" s="10"/>
      <c r="D52" s="10"/>
      <c r="E52" s="10"/>
      <c r="F52" s="10"/>
      <c r="G52" s="11">
        <f>SUM(G50,G51)</f>
      </c>
    </row>
    <row r="53" spans="9:11" x14ac:dyDescent="0.25">
      <c r="I53" s="5" t="s">
        <v>84</v>
      </c>
      <c r="J53" s="12"/>
      <c r="K53" s="13">
        <v>713.17</v>
      </c>
    </row>
    <row r="54" spans="9:11" x14ac:dyDescent="0.25">
      <c r="I54" s="5" t="s">
        <v>85</v>
      </c>
      <c r="J54" s="12"/>
      <c r="K54" s="13">
        <v>19.639999999999997</v>
      </c>
    </row>
    <row r="55" spans="9:11" x14ac:dyDescent="0.25">
      <c r="I55" s="5" t="s">
        <v>86</v>
      </c>
      <c r="J55" s="12"/>
      <c r="K55" s="13">
        <f>SUM(G16,G24,G31,G46,G52)</f>
      </c>
    </row>
    <row r="56" spans="9:11" x14ac:dyDescent="0.25">
      <c r="I56" s="14" t="s">
        <v>87</v>
      </c>
      <c r="J56" s="15"/>
      <c r="K56" s="16">
        <v>7200</v>
      </c>
    </row>
    <row r="57" spans="9:11" x14ac:dyDescent="0.25">
      <c r="I57" s="5" t="s">
        <v>88</v>
      </c>
      <c r="J57" s="12"/>
      <c r="K57" s="13">
        <f>K55+K56</f>
      </c>
    </row>
    <row r="58" spans="9:11" x14ac:dyDescent="0.25">
      <c r="I58" s="14" t="s">
        <v>89</v>
      </c>
      <c r="J58" s="17">
        <v>0.18</v>
      </c>
      <c r="K58" s="16">
        <f>K57*J58</f>
      </c>
    </row>
    <row r="59" spans="9:11" x14ac:dyDescent="0.25">
      <c r="I59" s="5" t="s">
        <v>90</v>
      </c>
      <c r="J59" s="12"/>
      <c r="K59" s="13">
        <f>K57+K58</f>
      </c>
    </row>
    <row r="60" spans="9:11" x14ac:dyDescent="0.25">
      <c r="I60" s="14" t="s">
        <v>91</v>
      </c>
      <c r="J60" s="17">
        <v>0.2</v>
      </c>
      <c r="K60" s="16">
        <f>K59*J60</f>
      </c>
    </row>
    <row r="61" spans="9:11" x14ac:dyDescent="0.25">
      <c r="I61" s="18" t="s">
        <v>92</v>
      </c>
      <c r="J61" s="19"/>
      <c r="K61" s="20">
        <f>K59+K60</f>
      </c>
    </row>
  </sheetData>
  <mergeCells count="15">
    <mergeCell ref="A1:E1"/>
    <mergeCell ref="F1:G1"/>
    <mergeCell ref="A2:G2"/>
    <mergeCell ref="A4:C4"/>
    <mergeCell ref="E4:G4"/>
    <mergeCell ref="A6:G6"/>
    <mergeCell ref="A16:F16"/>
    <mergeCell ref="A18:G18"/>
    <mergeCell ref="A24:F24"/>
    <mergeCell ref="A26:G26"/>
    <mergeCell ref="A31:F31"/>
    <mergeCell ref="A33:G33"/>
    <mergeCell ref="A46:F46"/>
    <mergeCell ref="A48:G48"/>
    <mergeCell ref="A52:F52"/>
  </mergeCells>
  <hyperlinks>
    <hyperlink ref="F1" r:id="rId1"/>
  </hyperlinks>
  <pageSetup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BuildNorm Estimator</dc:creator>
  <dc:title/>
  <dc:subject/>
  <dc:description/>
  <cp:keywords/>
  <cp:category/>
  <cp:lastModifiedBy>Unknown</cp:lastModifiedBy>
  <dcterms:created xsi:type="dcterms:W3CDTF">2026-05-14T21:27:50Z</dcterms:created>
  <dcterms:modified xsi:type="dcterms:W3CDTF">2026-05-14T21:27:50Z</dcterms:modified>
</cp:coreProperties>
</file>